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сентябрь 2022\"/>
    </mc:Choice>
  </mc:AlternateContent>
  <bookViews>
    <workbookView xWindow="0" yWindow="0" windowWidth="23040" windowHeight="9204"/>
  </bookViews>
  <sheets>
    <sheet name="Результат 1" sheetId="1" r:id="rId1"/>
  </sheets>
  <definedNames>
    <definedName name="_xlnm.Print_Area" localSheetId="0">'Результат 1'!$A$1:$H$93</definedName>
  </definedNames>
  <calcPr calcId="162913"/>
</workbook>
</file>

<file path=xl/calcChain.xml><?xml version="1.0" encoding="utf-8"?>
<calcChain xmlns="http://schemas.openxmlformats.org/spreadsheetml/2006/main">
  <c r="H23" i="1" l="1"/>
  <c r="H26" i="1" l="1"/>
  <c r="H66" i="1" l="1"/>
  <c r="G68" i="1" l="1"/>
  <c r="F68" i="1"/>
  <c r="H53" i="1"/>
  <c r="H42" i="1"/>
  <c r="H43" i="1"/>
  <c r="L51" i="1" l="1"/>
  <c r="K51" i="1"/>
  <c r="K48" i="1"/>
  <c r="H91" i="1" l="1"/>
  <c r="F93" i="1"/>
  <c r="H36" i="1"/>
  <c r="H55" i="1"/>
  <c r="H60" i="1" l="1"/>
  <c r="H44" i="1" l="1"/>
  <c r="K41" i="1"/>
  <c r="H52" i="1" l="1"/>
  <c r="G93" i="1"/>
  <c r="K45" i="1" l="1"/>
  <c r="K47" i="1" l="1"/>
  <c r="K50" i="1"/>
  <c r="H57" i="1" l="1"/>
  <c r="K49" i="1" l="1"/>
  <c r="L49" i="1" l="1"/>
  <c r="L48" i="1"/>
  <c r="L47" i="1"/>
  <c r="L46" i="1"/>
  <c r="L41" i="1"/>
  <c r="H59" i="1" l="1"/>
  <c r="H32" i="1" l="1"/>
  <c r="H61" i="1" l="1"/>
  <c r="L50" i="1" l="1"/>
  <c r="K46" i="1"/>
  <c r="L45" i="1"/>
  <c r="H63" i="1" l="1"/>
  <c r="H51" i="1"/>
  <c r="H38" i="1"/>
  <c r="H58" i="1" l="1"/>
  <c r="H21" i="1" l="1"/>
  <c r="H39" i="1" l="1"/>
  <c r="H45" i="1" l="1"/>
  <c r="H30" i="1" l="1"/>
  <c r="H29" i="1"/>
  <c r="H28" i="1"/>
  <c r="H27" i="1"/>
  <c r="H93" i="1" l="1"/>
  <c r="H90" i="1"/>
  <c r="H83" i="1"/>
  <c r="H75" i="1"/>
  <c r="H76" i="1"/>
  <c r="H74" i="1"/>
  <c r="H7" i="1"/>
  <c r="H9" i="1"/>
  <c r="H10" i="1"/>
  <c r="H11" i="1"/>
  <c r="H12" i="1"/>
  <c r="H14" i="1"/>
  <c r="H15" i="1"/>
  <c r="H16" i="1"/>
  <c r="H17" i="1"/>
  <c r="H18" i="1"/>
  <c r="H19" i="1"/>
  <c r="H20" i="1"/>
  <c r="H22" i="1"/>
  <c r="H24" i="1"/>
  <c r="H25" i="1"/>
  <c r="H33" i="1"/>
  <c r="H34" i="1"/>
  <c r="H35" i="1"/>
  <c r="H37" i="1"/>
  <c r="H40" i="1"/>
  <c r="H41" i="1"/>
  <c r="H46" i="1"/>
  <c r="H47" i="1"/>
  <c r="H48" i="1"/>
  <c r="H49" i="1"/>
  <c r="H50" i="1"/>
  <c r="H56" i="1"/>
  <c r="H62" i="1"/>
  <c r="H64" i="1"/>
  <c r="H65" i="1"/>
  <c r="H67" i="1"/>
  <c r="H6" i="1"/>
</calcChain>
</file>

<file path=xl/sharedStrings.xml><?xml version="1.0" encoding="utf-8"?>
<sst xmlns="http://schemas.openxmlformats.org/spreadsheetml/2006/main" count="370" uniqueCount="121">
  <si>
    <t>903</t>
  </si>
  <si>
    <t>0104</t>
  </si>
  <si>
    <t>1300071301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</si>
  <si>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выплат по оплате труда работникам органов местного самоуправления)</t>
  </si>
  <si>
    <t>121</t>
  </si>
  <si>
    <t>129</t>
  </si>
  <si>
    <t>1300071309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</si>
  <si>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</si>
  <si>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122</t>
  </si>
  <si>
    <t>242</t>
  </si>
  <si>
    <t>244</t>
  </si>
  <si>
    <t>1300071501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</si>
  <si>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выплат по оплате труда работникам органов местного самоуправления)</t>
  </si>
  <si>
    <t>1300071509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</si>
  <si>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</si>
  <si>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</si>
  <si>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</si>
  <si>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</si>
  <si>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</si>
  <si>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852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</si>
  <si>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</si>
  <si>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</si>
  <si>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</si>
  <si>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0113</t>
  </si>
  <si>
    <t>0900301590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</si>
  <si>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</si>
  <si>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</si>
  <si>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</si>
  <si>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</si>
  <si>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</si>
  <si>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</si>
  <si>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</si>
  <si>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</si>
  <si>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</si>
  <si>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7300001590</t>
  </si>
  <si>
    <t>111</t>
  </si>
  <si>
    <t>112</t>
  </si>
  <si>
    <t>119</t>
  </si>
  <si>
    <t>7400020370</t>
  </si>
  <si>
    <t>Расходы на мероприятия в рамках непрограммных направлений расходов</t>
  </si>
  <si>
    <t>853</t>
  </si>
  <si>
    <t>0900020130</t>
  </si>
  <si>
    <t>0900101590</t>
  </si>
  <si>
    <t>0314</t>
  </si>
  <si>
    <t>0600020060</t>
  </si>
  <si>
    <t>Расходы на приобретение баннеров (плакатов) профилактической направленности в сфере общественной безопасности и противодействия наркомании в рамках муниципальной программы "Профилактика правонарушений и преступлений в муниципальном образовании городской округ Евпатория Республики Крым"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</si>
  <si>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</si>
  <si>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</si>
  <si>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</si>
  <si>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</si>
  <si>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</si>
  <si>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0707</t>
  </si>
  <si>
    <t>1300020170</t>
  </si>
  <si>
    <t>Расходы на софинансирование капитальных вложений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</si>
  <si>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</si>
  <si>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7400060030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</si>
  <si>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</si>
  <si>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631</t>
  </si>
  <si>
    <t>1202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</si>
  <si>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</si>
  <si>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</si>
  <si>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</si>
  <si>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</si>
  <si>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</si>
  <si>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</si>
  <si>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</si>
  <si>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</si>
  <si>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</si>
  <si>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</si>
  <si>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</si>
  <si>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</si>
  <si>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</si>
  <si>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бюджетное учреждение «Архив города Евпатории»</t>
  </si>
  <si>
    <t>Автономное некоммерческая организация "Издательство газеты "Евпаторийская здравница"</t>
  </si>
  <si>
    <t>Автономная некоммерческая организация "Телерадиокомпания "Евпатория"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</si>
  <si>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</si>
  <si>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</si>
  <si>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247</t>
  </si>
  <si>
    <t>0310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</si>
  <si>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</si>
  <si>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</si>
  <si>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</si>
  <si>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энергетических ресурсов</t>
  </si>
  <si>
    <t>Расходы на обеспечение деятельности муниципальных казенных учреждений в рамках непрограммных направлений расходов обучение цбо и мто</t>
  </si>
  <si>
    <t>Прочая закупка товаров, работ и услуг мто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</si>
  <si>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 мто</t>
  </si>
  <si>
    <t xml:space="preserve"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 </t>
  </si>
  <si>
    <t>7400020390</t>
  </si>
  <si>
    <t>Возмещение судебных расходов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</si>
  <si>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 обучение ЕДС</t>
  </si>
  <si>
    <t>0503</t>
  </si>
  <si>
    <t>Расходы, связанные с исполнением судебных актов и судебным производством в рамках непрограммных направлений расходов(штрафы)</t>
  </si>
  <si>
    <t>0600020510</t>
  </si>
  <si>
    <t>800</t>
  </si>
  <si>
    <t>Расходы на участие в оказании содействия отделу МВД России по г.Евпатории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объектах,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</si>
  <si>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0900120470</t>
  </si>
  <si>
    <t>Расходы на совершенствование системы оперативного оповещения и информирования населения о возникновении или возможной угрозе</t>
  </si>
  <si>
    <t>Расходы, связанные с исполнением судебных актов и судебным производством в рамках непрограммных направлений расходов(уплата налогов и сборов</t>
  </si>
  <si>
    <t>0700020390</t>
  </si>
  <si>
    <t>7400079700</t>
  </si>
  <si>
    <t>811</t>
  </si>
  <si>
    <t>243</t>
  </si>
  <si>
    <t>7400060060</t>
  </si>
  <si>
    <t>Субсидия автономной некоммерческой организации «Издательство газеты «Евпаторийская здравница», не являющейся муниципальным учреждением, на проведение ремонта кабинета корреспондентов организации в рамках непрограммных направлений расходов(Субсидии на возмещение недополученных доходов и (или) возмещение фактически понесенных затрат)</t>
  </si>
  <si>
    <t>Расходы, связанные с исполнением судебных актов и судебным производством в рамках непрограммных направлений расходов</t>
  </si>
  <si>
    <t>Расходы из резервного фонда Совета министров Республики Крым для финансового обеспечения непредвиденных расходов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Луганской Народной Республики, Донецкой Народной Республики, прибывших на территорию Республики Крым в экстренном массовом порядке и находившихся в пунктах временного размещения и питания не ранее 18 февраля 2022 года, в соответствии с распоряжением Совета министров Республики Крым от 19.05.2022 № 650-р «О внесении изменений в распоряжение Совета министров Республики Крым от 28 апреля 2022 года № 537-р» в рамках непрограммных направлений расходов</t>
  </si>
  <si>
    <t>7400060040</t>
  </si>
  <si>
    <t>831</t>
  </si>
  <si>
    <t>0107</t>
  </si>
  <si>
    <t>7400090210</t>
  </si>
  <si>
    <t>880</t>
  </si>
  <si>
    <t>Исполнение судебных актов Российской Федерации и мировых соглашений по возмещению причиненного вреда</t>
  </si>
  <si>
    <t>АПК"Безопасный город"(создание систем видеонаблюдения в местах массового скопления людей)</t>
  </si>
  <si>
    <t>Расходы в связи с подготовкой и проведением выборов депутатов МО городской округ Евпатория</t>
  </si>
  <si>
    <t>1006</t>
  </si>
  <si>
    <t>7100090105</t>
  </si>
  <si>
    <t>313</t>
  </si>
  <si>
    <t>Расходы на выплаты единовременной материальной помощи членам семей погибших (умерших)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</si>
  <si>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Администрация города Евпатории Республики Крым по состоянию на 01.10.2022 г.</t>
  </si>
  <si>
    <t>7400056940</t>
  </si>
  <si>
    <t>Расходы на размещение и питание лиц, прибывших на территорию Российской Федерации в экстренном массовом порядке и находяшихся в пунктах временного размещения и питания в рамках непрограммных направлений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</si>
</sst>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64" fontId="1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/>
    <xf numFmtId="49" fontId="1" fillId="0" borderId="1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0" xfId="0" applyFill="1"/>
    <xf numFmtId="0" fontId="0" fillId="5" borderId="0" xfId="0" applyFill="1"/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0" fontId="0" fillId="6" borderId="0" xfId="0" applyFill="1"/>
    <xf numFmtId="49" fontId="7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7" fillId="0" borderId="3" xfId="0" applyNumberFormat="1" applyFont="1" applyFill="1" applyBorder="1" applyAlignment="1">
      <alignment horizontal="left" vertical="top" wrapText="1"/>
    </xf>
    <xf numFmtId="0" fontId="0" fillId="7" borderId="0" xfId="0" applyFill="1"/>
    <xf numFmtId="49" fontId="1" fillId="4" borderId="3" xfId="0" applyNumberFormat="1" applyFont="1" applyFill="1" applyBorder="1" applyAlignment="1">
      <alignment horizontal="left" vertical="top" wrapText="1"/>
    </xf>
    <xf numFmtId="164" fontId="4" fillId="0" borderId="11" xfId="0" applyNumberFormat="1" applyFont="1" applyFill="1" applyBorder="1"/>
    <xf numFmtId="4" fontId="0" fillId="0" borderId="1" xfId="0" applyNumberForma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0" fillId="0" borderId="14" xfId="0" applyFill="1" applyBorder="1"/>
    <xf numFmtId="164" fontId="0" fillId="0" borderId="14" xfId="0" applyNumberFormat="1" applyFill="1" applyBorder="1"/>
    <xf numFmtId="0" fontId="0" fillId="0" borderId="2" xfId="0" applyFill="1" applyBorder="1"/>
    <xf numFmtId="0" fontId="0" fillId="0" borderId="3" xfId="0" applyFill="1" applyBorder="1"/>
    <xf numFmtId="4" fontId="0" fillId="0" borderId="4" xfId="0" applyNumberFormat="1" applyFill="1" applyBorder="1"/>
    <xf numFmtId="164" fontId="3" fillId="0" borderId="8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164" fontId="0" fillId="4" borderId="0" xfId="0" applyNumberFormat="1" applyFill="1"/>
    <xf numFmtId="4" fontId="8" fillId="4" borderId="0" xfId="0" applyNumberFormat="1" applyFont="1" applyFill="1"/>
    <xf numFmtId="49" fontId="1" fillId="4" borderId="3" xfId="0" applyNumberFormat="1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top" wrapText="1"/>
    </xf>
    <xf numFmtId="164" fontId="1" fillId="8" borderId="3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 applyAlignment="1">
      <alignment horizontal="right" vertical="center"/>
    </xf>
    <xf numFmtId="0" fontId="0" fillId="8" borderId="1" xfId="0" applyFill="1" applyBorder="1"/>
    <xf numFmtId="0" fontId="0" fillId="8" borderId="0" xfId="0" applyFill="1"/>
    <xf numFmtId="164" fontId="0" fillId="8" borderId="0" xfId="0" applyNumberFormat="1" applyFill="1"/>
    <xf numFmtId="49" fontId="7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view="pageBreakPreview" zoomScaleNormal="100" zoomScaleSheetLayoutView="100" workbookViewId="0">
      <selection activeCell="L55" sqref="L55"/>
    </sheetView>
  </sheetViews>
  <sheetFormatPr defaultColWidth="9.109375" defaultRowHeight="14.4" x14ac:dyDescent="0.3"/>
  <cols>
    <col min="1" max="1" width="9.109375" style="7" customWidth="1"/>
    <col min="2" max="2" width="9.44140625" style="7" customWidth="1"/>
    <col min="3" max="3" width="10.44140625" style="7" customWidth="1"/>
    <col min="4" max="4" width="9.109375" style="7" customWidth="1"/>
    <col min="5" max="5" width="59.88671875" style="7" customWidth="1"/>
    <col min="6" max="6" width="15.6640625" style="7" customWidth="1"/>
    <col min="7" max="7" width="15.33203125" style="7" customWidth="1"/>
    <col min="8" max="8" width="13.88671875" style="8" customWidth="1"/>
    <col min="9" max="9" width="4.88671875" style="7" customWidth="1"/>
    <col min="10" max="10" width="18.109375" style="7" customWidth="1"/>
    <col min="11" max="11" width="14.109375" style="7" customWidth="1"/>
    <col min="12" max="12" width="13.109375" style="7" customWidth="1"/>
    <col min="13" max="13" width="9.109375" style="7" customWidth="1"/>
    <col min="14" max="38" width="9.109375" style="7"/>
    <col min="39" max="39" width="0.6640625" style="7" customWidth="1"/>
    <col min="40" max="48" width="9.109375" style="7" hidden="1" customWidth="1"/>
    <col min="49" max="16384" width="9.109375" style="7"/>
  </cols>
  <sheetData>
    <row r="1" spans="1:48" x14ac:dyDescent="0.3">
      <c r="A1" s="82" t="s">
        <v>118</v>
      </c>
      <c r="B1" s="82"/>
      <c r="C1" s="82"/>
      <c r="D1" s="82"/>
      <c r="E1" s="82"/>
      <c r="F1" s="82"/>
      <c r="G1" s="82"/>
      <c r="H1" s="82"/>
    </row>
    <row r="2" spans="1:48" ht="6" customHeight="1" thickBot="1" x14ac:dyDescent="0.35">
      <c r="A2" s="5"/>
      <c r="B2" s="5"/>
      <c r="C2" s="5"/>
      <c r="D2" s="5"/>
      <c r="E2" s="5"/>
      <c r="F2" s="5"/>
      <c r="G2" s="5"/>
    </row>
    <row r="3" spans="1:48" ht="24.75" customHeight="1" x14ac:dyDescent="0.3">
      <c r="A3" s="81" t="s">
        <v>60</v>
      </c>
      <c r="B3" s="77"/>
      <c r="C3" s="77"/>
      <c r="D3" s="77"/>
      <c r="E3" s="77" t="s">
        <v>61</v>
      </c>
      <c r="F3" s="77" t="s">
        <v>62</v>
      </c>
      <c r="G3" s="77" t="s">
        <v>63</v>
      </c>
      <c r="H3" s="79" t="s">
        <v>64</v>
      </c>
    </row>
    <row r="4" spans="1:48" ht="24.75" customHeight="1" thickBot="1" x14ac:dyDescent="0.35">
      <c r="A4" s="46" t="s">
        <v>65</v>
      </c>
      <c r="B4" s="22" t="s">
        <v>66</v>
      </c>
      <c r="C4" s="22" t="s">
        <v>67</v>
      </c>
      <c r="D4" s="22" t="s">
        <v>68</v>
      </c>
      <c r="E4" s="78"/>
      <c r="F4" s="78"/>
      <c r="G4" s="78"/>
      <c r="H4" s="87"/>
    </row>
    <row r="5" spans="1:48" x14ac:dyDescent="0.3">
      <c r="A5" s="43">
        <v>1</v>
      </c>
      <c r="B5" s="44">
        <v>2</v>
      </c>
      <c r="C5" s="44">
        <v>3</v>
      </c>
      <c r="D5" s="44" t="s">
        <v>69</v>
      </c>
      <c r="E5" s="44" t="s">
        <v>70</v>
      </c>
      <c r="F5" s="44">
        <v>6</v>
      </c>
      <c r="G5" s="44">
        <v>7</v>
      </c>
      <c r="H5" s="45" t="s">
        <v>71</v>
      </c>
    </row>
    <row r="6" spans="1:48" ht="23.25" customHeight="1" x14ac:dyDescent="0.3">
      <c r="A6" s="1" t="s">
        <v>0</v>
      </c>
      <c r="B6" s="2" t="s">
        <v>1</v>
      </c>
      <c r="C6" s="2" t="s">
        <v>2</v>
      </c>
      <c r="D6" s="2" t="s">
        <v>4</v>
      </c>
      <c r="E6" s="84" t="s">
        <v>3</v>
      </c>
      <c r="F6" s="3">
        <v>2603184</v>
      </c>
      <c r="G6" s="3">
        <v>1811380.51</v>
      </c>
      <c r="H6" s="54">
        <f>G6/F6*100</f>
        <v>69.583268412835977</v>
      </c>
      <c r="I6" s="9"/>
    </row>
    <row r="7" spans="1:48" ht="23.25" customHeight="1" x14ac:dyDescent="0.3">
      <c r="A7" s="1" t="s">
        <v>0</v>
      </c>
      <c r="B7" s="2" t="s">
        <v>1</v>
      </c>
      <c r="C7" s="2" t="s">
        <v>2</v>
      </c>
      <c r="D7" s="2" t="s">
        <v>5</v>
      </c>
      <c r="E7" s="84"/>
      <c r="F7" s="3">
        <v>786162</v>
      </c>
      <c r="G7" s="3">
        <v>544405.80000000005</v>
      </c>
      <c r="H7" s="4">
        <f t="shared" ref="H7:H67" si="0">G7/F7*100</f>
        <v>69.24855182519633</v>
      </c>
      <c r="I7" s="9"/>
    </row>
    <row r="8" spans="1:48" ht="56.25" customHeight="1" x14ac:dyDescent="0.3">
      <c r="A8" s="1" t="s">
        <v>0</v>
      </c>
      <c r="B8" s="2" t="s">
        <v>1</v>
      </c>
      <c r="C8" s="2" t="s">
        <v>6</v>
      </c>
      <c r="D8" s="2" t="s">
        <v>8</v>
      </c>
      <c r="E8" s="23" t="s">
        <v>7</v>
      </c>
      <c r="F8" s="3">
        <v>3000</v>
      </c>
      <c r="G8" s="3">
        <v>0</v>
      </c>
      <c r="H8" s="4">
        <v>35811</v>
      </c>
      <c r="I8" s="9"/>
    </row>
    <row r="9" spans="1:48" ht="30.75" customHeight="1" x14ac:dyDescent="0.3">
      <c r="A9" s="1" t="s">
        <v>0</v>
      </c>
      <c r="B9" s="2" t="s">
        <v>1</v>
      </c>
      <c r="C9" s="2" t="s">
        <v>6</v>
      </c>
      <c r="D9" s="2" t="s">
        <v>9</v>
      </c>
      <c r="E9" s="28" t="s">
        <v>79</v>
      </c>
      <c r="F9" s="3">
        <v>299954</v>
      </c>
      <c r="G9" s="3">
        <v>175208.68</v>
      </c>
      <c r="H9" s="4">
        <f t="shared" si="0"/>
        <v>58.41184981697193</v>
      </c>
      <c r="I9" s="9"/>
    </row>
    <row r="10" spans="1:48" ht="19.5" customHeight="1" x14ac:dyDescent="0.3">
      <c r="A10" s="1" t="s">
        <v>0</v>
      </c>
      <c r="B10" s="2" t="s">
        <v>1</v>
      </c>
      <c r="C10" s="2" t="s">
        <v>6</v>
      </c>
      <c r="D10" s="2" t="s">
        <v>10</v>
      </c>
      <c r="E10" s="23" t="s">
        <v>80</v>
      </c>
      <c r="F10" s="3">
        <v>166853</v>
      </c>
      <c r="G10" s="3">
        <v>156156.16</v>
      </c>
      <c r="H10" s="4">
        <f t="shared" si="0"/>
        <v>93.589063427088519</v>
      </c>
      <c r="I10" s="9"/>
    </row>
    <row r="11" spans="1:48" ht="59.25" customHeight="1" x14ac:dyDescent="0.3">
      <c r="A11" s="1" t="s">
        <v>0</v>
      </c>
      <c r="B11" s="2" t="s">
        <v>1</v>
      </c>
      <c r="C11" s="2" t="s">
        <v>11</v>
      </c>
      <c r="D11" s="2" t="s">
        <v>4</v>
      </c>
      <c r="E11" s="23" t="s">
        <v>12</v>
      </c>
      <c r="F11" s="3">
        <v>974913.24</v>
      </c>
      <c r="G11" s="3">
        <v>653907.77</v>
      </c>
      <c r="H11" s="4">
        <f t="shared" si="0"/>
        <v>67.073432093300937</v>
      </c>
      <c r="I11" s="9"/>
    </row>
    <row r="12" spans="1:48" ht="37.5" customHeight="1" x14ac:dyDescent="0.3">
      <c r="A12" s="1" t="s">
        <v>0</v>
      </c>
      <c r="B12" s="2" t="s">
        <v>1</v>
      </c>
      <c r="C12" s="2" t="s">
        <v>11</v>
      </c>
      <c r="D12" s="2" t="s">
        <v>5</v>
      </c>
      <c r="E12" s="28" t="s">
        <v>81</v>
      </c>
      <c r="F12" s="3">
        <v>294424.34000000003</v>
      </c>
      <c r="G12" s="3">
        <v>194139.64</v>
      </c>
      <c r="H12" s="4">
        <f t="shared" si="0"/>
        <v>65.938719604500079</v>
      </c>
      <c r="I12" s="9"/>
    </row>
    <row r="13" spans="1:48" ht="23.25" customHeight="1" x14ac:dyDescent="0.3">
      <c r="A13" s="1" t="s">
        <v>0</v>
      </c>
      <c r="B13" s="2" t="s">
        <v>1</v>
      </c>
      <c r="C13" s="2" t="s">
        <v>13</v>
      </c>
      <c r="D13" s="2" t="s">
        <v>8</v>
      </c>
      <c r="E13" s="23" t="s">
        <v>14</v>
      </c>
      <c r="F13" s="3">
        <v>0</v>
      </c>
      <c r="G13" s="3">
        <v>0</v>
      </c>
      <c r="H13" s="4">
        <v>0</v>
      </c>
      <c r="I13" s="9"/>
    </row>
    <row r="14" spans="1:48" ht="23.25" customHeight="1" x14ac:dyDescent="0.3">
      <c r="A14" s="1" t="s">
        <v>0</v>
      </c>
      <c r="B14" s="2" t="s">
        <v>1</v>
      </c>
      <c r="C14" s="2" t="s">
        <v>13</v>
      </c>
      <c r="D14" s="2" t="s">
        <v>9</v>
      </c>
      <c r="E14" s="28" t="s">
        <v>79</v>
      </c>
      <c r="F14" s="3">
        <v>46800</v>
      </c>
      <c r="G14" s="3">
        <v>38185.5</v>
      </c>
      <c r="H14" s="4">
        <f t="shared" si="0"/>
        <v>81.592948717948715</v>
      </c>
      <c r="I14" s="9"/>
    </row>
    <row r="15" spans="1:48" s="13" customFormat="1" ht="23.25" customHeight="1" x14ac:dyDescent="0.3">
      <c r="A15" s="15" t="s">
        <v>0</v>
      </c>
      <c r="B15" s="16" t="s">
        <v>1</v>
      </c>
      <c r="C15" s="16" t="s">
        <v>13</v>
      </c>
      <c r="D15" s="16" t="s">
        <v>10</v>
      </c>
      <c r="E15" s="30" t="s">
        <v>80</v>
      </c>
      <c r="F15" s="17">
        <v>131044.42</v>
      </c>
      <c r="G15" s="17">
        <v>131044.42</v>
      </c>
      <c r="H15" s="18">
        <f t="shared" si="0"/>
        <v>100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s="13" customFormat="1" ht="17.25" customHeight="1" x14ac:dyDescent="0.3">
      <c r="A16" s="15" t="s">
        <v>0</v>
      </c>
      <c r="B16" s="16" t="s">
        <v>1</v>
      </c>
      <c r="C16" s="16" t="s">
        <v>15</v>
      </c>
      <c r="D16" s="16" t="s">
        <v>4</v>
      </c>
      <c r="E16" s="76" t="s">
        <v>16</v>
      </c>
      <c r="F16" s="17">
        <v>25422897</v>
      </c>
      <c r="G16" s="17">
        <v>18260865.73</v>
      </c>
      <c r="H16" s="18">
        <f t="shared" si="0"/>
        <v>71.828421953642817</v>
      </c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3" customFormat="1" ht="17.25" customHeight="1" x14ac:dyDescent="0.3">
      <c r="A17" s="15" t="s">
        <v>0</v>
      </c>
      <c r="B17" s="16" t="s">
        <v>1</v>
      </c>
      <c r="C17" s="16" t="s">
        <v>15</v>
      </c>
      <c r="D17" s="16" t="s">
        <v>5</v>
      </c>
      <c r="E17" s="76"/>
      <c r="F17" s="17">
        <v>7677715</v>
      </c>
      <c r="G17" s="17">
        <v>5449865.5499999998</v>
      </c>
      <c r="H17" s="18">
        <f t="shared" si="0"/>
        <v>70.982910279946566</v>
      </c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" customHeight="1" x14ac:dyDescent="0.3">
      <c r="A18" s="1" t="s">
        <v>0</v>
      </c>
      <c r="B18" s="2" t="s">
        <v>1</v>
      </c>
      <c r="C18" s="2" t="s">
        <v>17</v>
      </c>
      <c r="D18" s="2" t="s">
        <v>8</v>
      </c>
      <c r="E18" s="75" t="s">
        <v>18</v>
      </c>
      <c r="F18" s="3">
        <v>563853</v>
      </c>
      <c r="G18" s="3">
        <v>0</v>
      </c>
      <c r="H18" s="4">
        <f t="shared" si="0"/>
        <v>0</v>
      </c>
      <c r="I18" s="9"/>
    </row>
    <row r="19" spans="1:48" x14ac:dyDescent="0.3">
      <c r="A19" s="1" t="s">
        <v>0</v>
      </c>
      <c r="B19" s="2" t="s">
        <v>1</v>
      </c>
      <c r="C19" s="2" t="s">
        <v>17</v>
      </c>
      <c r="D19" s="2" t="s">
        <v>9</v>
      </c>
      <c r="E19" s="75"/>
      <c r="F19" s="17">
        <v>2405660.92</v>
      </c>
      <c r="G19" s="3">
        <v>896846.02</v>
      </c>
      <c r="H19" s="4">
        <f t="shared" si="0"/>
        <v>37.280649676929535</v>
      </c>
      <c r="I19" s="9"/>
    </row>
    <row r="20" spans="1:48" x14ac:dyDescent="0.3">
      <c r="A20" s="1" t="s">
        <v>0</v>
      </c>
      <c r="B20" s="2" t="s">
        <v>1</v>
      </c>
      <c r="C20" s="2" t="s">
        <v>17</v>
      </c>
      <c r="D20" s="2" t="s">
        <v>10</v>
      </c>
      <c r="E20" s="75"/>
      <c r="F20" s="3">
        <v>2783911.01</v>
      </c>
      <c r="G20" s="17">
        <v>2495065.11</v>
      </c>
      <c r="H20" s="18">
        <f t="shared" si="0"/>
        <v>89.62445642254923</v>
      </c>
      <c r="I20" s="9"/>
    </row>
    <row r="21" spans="1:48" ht="41.4" customHeight="1" x14ac:dyDescent="0.3">
      <c r="A21" s="1" t="s">
        <v>0</v>
      </c>
      <c r="B21" s="2" t="s">
        <v>1</v>
      </c>
      <c r="C21" s="2" t="s">
        <v>17</v>
      </c>
      <c r="D21" s="2" t="s">
        <v>19</v>
      </c>
      <c r="E21" s="75"/>
      <c r="F21" s="3">
        <v>32642</v>
      </c>
      <c r="G21" s="17">
        <v>24115</v>
      </c>
      <c r="H21" s="18">
        <f t="shared" ref="H21" si="1">G21/F21*100</f>
        <v>73.877213406041292</v>
      </c>
      <c r="I21" s="9"/>
    </row>
    <row r="22" spans="1:48" s="20" customFormat="1" ht="37.5" customHeight="1" x14ac:dyDescent="0.3">
      <c r="A22" s="15" t="s">
        <v>0</v>
      </c>
      <c r="B22" s="16" t="s">
        <v>20</v>
      </c>
      <c r="C22" s="16" t="s">
        <v>21</v>
      </c>
      <c r="D22" s="16" t="s">
        <v>10</v>
      </c>
      <c r="E22" s="38" t="s">
        <v>22</v>
      </c>
      <c r="F22" s="17">
        <v>163295</v>
      </c>
      <c r="G22" s="17">
        <v>163295</v>
      </c>
      <c r="H22" s="18">
        <f t="shared" si="0"/>
        <v>100</v>
      </c>
      <c r="I22" s="19"/>
    </row>
    <row r="23" spans="1:48" s="20" customFormat="1" ht="37.5" customHeight="1" x14ac:dyDescent="0.3">
      <c r="A23" s="15" t="s">
        <v>0</v>
      </c>
      <c r="B23" s="16" t="s">
        <v>108</v>
      </c>
      <c r="C23" s="16" t="s">
        <v>109</v>
      </c>
      <c r="D23" s="16" t="s">
        <v>110</v>
      </c>
      <c r="E23" s="73" t="s">
        <v>113</v>
      </c>
      <c r="F23" s="17">
        <v>2762600</v>
      </c>
      <c r="G23" s="17">
        <v>2616378.1</v>
      </c>
      <c r="H23" s="18">
        <f t="shared" si="0"/>
        <v>94.707091146021867</v>
      </c>
      <c r="I23" s="19"/>
    </row>
    <row r="24" spans="1:48" s="21" customFormat="1" ht="23.25" customHeight="1" x14ac:dyDescent="0.3">
      <c r="A24" s="15" t="s">
        <v>0</v>
      </c>
      <c r="B24" s="16" t="s">
        <v>23</v>
      </c>
      <c r="C24" s="16" t="s">
        <v>32</v>
      </c>
      <c r="D24" s="16" t="s">
        <v>9</v>
      </c>
      <c r="E24" s="76" t="s">
        <v>33</v>
      </c>
      <c r="F24" s="17">
        <v>46000</v>
      </c>
      <c r="G24" s="17">
        <v>41186.6</v>
      </c>
      <c r="H24" s="18">
        <f t="shared" si="0"/>
        <v>89.536086956521729</v>
      </c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21" customFormat="1" ht="23.25" customHeight="1" x14ac:dyDescent="0.3">
      <c r="A25" s="15" t="s">
        <v>0</v>
      </c>
      <c r="B25" s="16" t="s">
        <v>23</v>
      </c>
      <c r="C25" s="16" t="s">
        <v>32</v>
      </c>
      <c r="D25" s="16" t="s">
        <v>10</v>
      </c>
      <c r="E25" s="76"/>
      <c r="F25" s="17">
        <v>136490</v>
      </c>
      <c r="G25" s="17">
        <v>136490</v>
      </c>
      <c r="H25" s="18">
        <f t="shared" si="0"/>
        <v>100</v>
      </c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s="29" customFormat="1" x14ac:dyDescent="0.3">
      <c r="A26" s="15" t="s">
        <v>0</v>
      </c>
      <c r="B26" s="16" t="s">
        <v>23</v>
      </c>
      <c r="C26" s="16" t="s">
        <v>34</v>
      </c>
      <c r="D26" s="16" t="s">
        <v>35</v>
      </c>
      <c r="E26" s="83" t="s">
        <v>75</v>
      </c>
      <c r="F26" s="17">
        <v>7496256</v>
      </c>
      <c r="G26" s="57">
        <v>5503367.2000000002</v>
      </c>
      <c r="H26" s="18">
        <f t="shared" si="0"/>
        <v>73.414878040451129</v>
      </c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s="29" customFormat="1" x14ac:dyDescent="0.3">
      <c r="A27" s="15" t="s">
        <v>0</v>
      </c>
      <c r="B27" s="16" t="s">
        <v>23</v>
      </c>
      <c r="C27" s="16" t="s">
        <v>34</v>
      </c>
      <c r="D27" s="16" t="s">
        <v>36</v>
      </c>
      <c r="E27" s="83"/>
      <c r="F27" s="17">
        <v>9636</v>
      </c>
      <c r="G27" s="17">
        <v>0</v>
      </c>
      <c r="H27" s="18">
        <f t="shared" ref="H27" si="2">G27/F27*100</f>
        <v>0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s="29" customFormat="1" x14ac:dyDescent="0.3">
      <c r="A28" s="15" t="s">
        <v>0</v>
      </c>
      <c r="B28" s="16" t="s">
        <v>23</v>
      </c>
      <c r="C28" s="16" t="s">
        <v>34</v>
      </c>
      <c r="D28" s="16" t="s">
        <v>37</v>
      </c>
      <c r="E28" s="83"/>
      <c r="F28" s="17">
        <v>2263869</v>
      </c>
      <c r="G28" s="17">
        <v>1640628.78</v>
      </c>
      <c r="H28" s="18">
        <f t="shared" ref="H28" si="3">G28/F28*100</f>
        <v>72.470128792787918</v>
      </c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s="29" customFormat="1" x14ac:dyDescent="0.3">
      <c r="A29" s="15" t="s">
        <v>0</v>
      </c>
      <c r="B29" s="16" t="s">
        <v>23</v>
      </c>
      <c r="C29" s="16" t="s">
        <v>34</v>
      </c>
      <c r="D29" s="16" t="s">
        <v>9</v>
      </c>
      <c r="E29" s="83"/>
      <c r="F29" s="17">
        <v>1094870</v>
      </c>
      <c r="G29" s="17">
        <v>1057311</v>
      </c>
      <c r="H29" s="18">
        <f t="shared" ref="H29" si="4">G29/F29*100</f>
        <v>96.56954706951511</v>
      </c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s="29" customFormat="1" x14ac:dyDescent="0.3">
      <c r="A30" s="15" t="s">
        <v>0</v>
      </c>
      <c r="B30" s="16" t="s">
        <v>23</v>
      </c>
      <c r="C30" s="16" t="s">
        <v>34</v>
      </c>
      <c r="D30" s="16" t="s">
        <v>10</v>
      </c>
      <c r="E30" s="83"/>
      <c r="F30" s="17">
        <v>485135</v>
      </c>
      <c r="G30" s="17">
        <v>367266</v>
      </c>
      <c r="H30" s="18">
        <f t="shared" ref="H30" si="5">G30/F30*100</f>
        <v>75.703876240634045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29" customFormat="1" x14ac:dyDescent="0.3">
      <c r="A31" s="15" t="s">
        <v>0</v>
      </c>
      <c r="B31" s="16" t="s">
        <v>23</v>
      </c>
      <c r="C31" s="16" t="s">
        <v>34</v>
      </c>
      <c r="D31" s="24" t="s">
        <v>19</v>
      </c>
      <c r="E31" s="83"/>
      <c r="F31" s="17">
        <v>0</v>
      </c>
      <c r="G31" s="17">
        <v>0</v>
      </c>
      <c r="H31" s="18">
        <v>0</v>
      </c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s="25" customFormat="1" ht="15" customHeight="1" x14ac:dyDescent="0.3">
      <c r="A32" s="15" t="s">
        <v>0</v>
      </c>
      <c r="B32" s="16" t="s">
        <v>23</v>
      </c>
      <c r="C32" s="16" t="s">
        <v>34</v>
      </c>
      <c r="D32" s="16" t="s">
        <v>35</v>
      </c>
      <c r="E32" s="86" t="s">
        <v>76</v>
      </c>
      <c r="F32" s="17">
        <v>14448846</v>
      </c>
      <c r="G32" s="17">
        <v>10564355.460000001</v>
      </c>
      <c r="H32" s="18">
        <f t="shared" ref="H32" si="6">G32/F32*100</f>
        <v>73.115565492219929</v>
      </c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s="14" customFormat="1" x14ac:dyDescent="0.3">
      <c r="A33" s="15" t="s">
        <v>0</v>
      </c>
      <c r="B33" s="16" t="s">
        <v>23</v>
      </c>
      <c r="C33" s="16" t="s">
        <v>34</v>
      </c>
      <c r="D33" s="16" t="s">
        <v>36</v>
      </c>
      <c r="E33" s="86"/>
      <c r="F33" s="17">
        <v>25580</v>
      </c>
      <c r="G33" s="17">
        <v>0</v>
      </c>
      <c r="H33" s="18">
        <f t="shared" si="0"/>
        <v>0</v>
      </c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s="14" customFormat="1" x14ac:dyDescent="0.3">
      <c r="A34" s="15" t="s">
        <v>0</v>
      </c>
      <c r="B34" s="16" t="s">
        <v>23</v>
      </c>
      <c r="C34" s="16" t="s">
        <v>34</v>
      </c>
      <c r="D34" s="16" t="s">
        <v>37</v>
      </c>
      <c r="E34" s="86"/>
      <c r="F34" s="17">
        <v>4363551</v>
      </c>
      <c r="G34" s="17">
        <v>3178426.1</v>
      </c>
      <c r="H34" s="18">
        <f t="shared" si="0"/>
        <v>72.84035639780538</v>
      </c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s="14" customFormat="1" x14ac:dyDescent="0.3">
      <c r="A35" s="15" t="s">
        <v>0</v>
      </c>
      <c r="B35" s="16" t="s">
        <v>23</v>
      </c>
      <c r="C35" s="16" t="s">
        <v>34</v>
      </c>
      <c r="D35" s="16" t="s">
        <v>9</v>
      </c>
      <c r="E35" s="86"/>
      <c r="F35" s="17">
        <v>2094901.37</v>
      </c>
      <c r="G35" s="17">
        <v>1573128.65</v>
      </c>
      <c r="H35" s="18">
        <f t="shared" si="0"/>
        <v>75.093208326079804</v>
      </c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s="14" customFormat="1" x14ac:dyDescent="0.3">
      <c r="A36" s="15" t="s">
        <v>0</v>
      </c>
      <c r="B36" s="16" t="s">
        <v>23</v>
      </c>
      <c r="C36" s="16" t="s">
        <v>34</v>
      </c>
      <c r="D36" s="16" t="s">
        <v>101</v>
      </c>
      <c r="E36" s="86"/>
      <c r="F36" s="17">
        <v>2689327.74</v>
      </c>
      <c r="G36" s="17">
        <v>2408526.2000000002</v>
      </c>
      <c r="H36" s="18">
        <f t="shared" si="0"/>
        <v>89.558671640370619</v>
      </c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s="14" customFormat="1" x14ac:dyDescent="0.3">
      <c r="A37" s="15" t="s">
        <v>0</v>
      </c>
      <c r="B37" s="16" t="s">
        <v>23</v>
      </c>
      <c r="C37" s="16" t="s">
        <v>34</v>
      </c>
      <c r="D37" s="16" t="s">
        <v>10</v>
      </c>
      <c r="E37" s="86"/>
      <c r="F37" s="17">
        <v>10140003.09</v>
      </c>
      <c r="G37" s="17">
        <v>6715503.8499999996</v>
      </c>
      <c r="H37" s="18">
        <f t="shared" si="0"/>
        <v>66.227828437476347</v>
      </c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s="14" customFormat="1" x14ac:dyDescent="0.3">
      <c r="A38" s="15" t="s">
        <v>0</v>
      </c>
      <c r="B38" s="16" t="s">
        <v>23</v>
      </c>
      <c r="C38" s="16" t="s">
        <v>34</v>
      </c>
      <c r="D38" s="24" t="s">
        <v>77</v>
      </c>
      <c r="E38" s="86"/>
      <c r="F38" s="17">
        <v>1424282</v>
      </c>
      <c r="G38" s="17">
        <v>920546.44</v>
      </c>
      <c r="H38" s="18">
        <f t="shared" si="0"/>
        <v>64.632315791395229</v>
      </c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s="14" customFormat="1" x14ac:dyDescent="0.3">
      <c r="A39" s="15" t="s">
        <v>0</v>
      </c>
      <c r="B39" s="16" t="s">
        <v>23</v>
      </c>
      <c r="C39" s="16" t="s">
        <v>34</v>
      </c>
      <c r="D39" s="16" t="s">
        <v>19</v>
      </c>
      <c r="E39" s="86"/>
      <c r="F39" s="17">
        <v>33164</v>
      </c>
      <c r="G39" s="17">
        <v>23482</v>
      </c>
      <c r="H39" s="18">
        <f t="shared" si="0"/>
        <v>70.805692920033763</v>
      </c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x14ac:dyDescent="0.3">
      <c r="A40" s="1" t="s">
        <v>0</v>
      </c>
      <c r="B40" s="2" t="s">
        <v>23</v>
      </c>
      <c r="C40" s="2" t="s">
        <v>38</v>
      </c>
      <c r="D40" s="2" t="s">
        <v>10</v>
      </c>
      <c r="E40" s="84" t="s">
        <v>39</v>
      </c>
      <c r="F40" s="3">
        <v>351000</v>
      </c>
      <c r="G40" s="3">
        <v>99800</v>
      </c>
      <c r="H40" s="4">
        <f t="shared" si="0"/>
        <v>28.433048433048434</v>
      </c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x14ac:dyDescent="0.3">
      <c r="A41" s="1" t="s">
        <v>0</v>
      </c>
      <c r="B41" s="2" t="s">
        <v>23</v>
      </c>
      <c r="C41" s="2" t="s">
        <v>38</v>
      </c>
      <c r="D41" s="2" t="s">
        <v>40</v>
      </c>
      <c r="E41" s="84"/>
      <c r="F41" s="3">
        <v>226512</v>
      </c>
      <c r="G41" s="3">
        <v>226512</v>
      </c>
      <c r="H41" s="4">
        <f t="shared" si="0"/>
        <v>100</v>
      </c>
      <c r="I41" s="19"/>
      <c r="K41" s="27">
        <f>F26+F32</f>
        <v>21945102</v>
      </c>
      <c r="L41" s="27">
        <f>G32+G26</f>
        <v>16067722.66</v>
      </c>
    </row>
    <row r="42" spans="1:48" s="65" customFormat="1" hidden="1" x14ac:dyDescent="0.3">
      <c r="A42" s="59" t="s">
        <v>0</v>
      </c>
      <c r="B42" s="60" t="s">
        <v>23</v>
      </c>
      <c r="C42" s="60" t="s">
        <v>87</v>
      </c>
      <c r="D42" s="60" t="s">
        <v>93</v>
      </c>
      <c r="E42" s="61" t="s">
        <v>88</v>
      </c>
      <c r="F42" s="62">
        <v>0</v>
      </c>
      <c r="G42" s="62"/>
      <c r="H42" s="4" t="e">
        <f t="shared" si="0"/>
        <v>#DIV/0!</v>
      </c>
      <c r="I42" s="64"/>
      <c r="K42" s="66"/>
      <c r="L42" s="66"/>
    </row>
    <row r="43" spans="1:48" s="65" customFormat="1" ht="20.399999999999999" x14ac:dyDescent="0.3">
      <c r="A43" s="15" t="s">
        <v>0</v>
      </c>
      <c r="B43" s="16" t="s">
        <v>23</v>
      </c>
      <c r="C43" s="16" t="s">
        <v>87</v>
      </c>
      <c r="D43" s="16" t="s">
        <v>107</v>
      </c>
      <c r="E43" s="72" t="s">
        <v>111</v>
      </c>
      <c r="F43" s="17">
        <v>121943.07</v>
      </c>
      <c r="G43" s="17">
        <v>121943.07</v>
      </c>
      <c r="H43" s="4">
        <f t="shared" si="0"/>
        <v>100</v>
      </c>
      <c r="I43" s="64"/>
      <c r="K43" s="66"/>
      <c r="L43" s="66"/>
    </row>
    <row r="44" spans="1:48" s="20" customFormat="1" ht="20.399999999999999" x14ac:dyDescent="0.3">
      <c r="A44" s="15" t="s">
        <v>0</v>
      </c>
      <c r="B44" s="16" t="s">
        <v>23</v>
      </c>
      <c r="C44" s="16" t="s">
        <v>87</v>
      </c>
      <c r="D44" s="16" t="s">
        <v>19</v>
      </c>
      <c r="E44" s="58" t="s">
        <v>97</v>
      </c>
      <c r="F44" s="17">
        <v>600</v>
      </c>
      <c r="G44" s="17">
        <v>600</v>
      </c>
      <c r="H44" s="18">
        <f t="shared" si="0"/>
        <v>100</v>
      </c>
      <c r="I44" s="19"/>
      <c r="K44" s="56"/>
      <c r="L44" s="56"/>
    </row>
    <row r="45" spans="1:48" ht="82.5" customHeight="1" x14ac:dyDescent="0.3">
      <c r="A45" s="1" t="s">
        <v>0</v>
      </c>
      <c r="B45" s="26" t="s">
        <v>78</v>
      </c>
      <c r="C45" s="2" t="s">
        <v>41</v>
      </c>
      <c r="D45" s="16" t="s">
        <v>10</v>
      </c>
      <c r="E45" s="39" t="s">
        <v>85</v>
      </c>
      <c r="F45" s="3">
        <v>187000</v>
      </c>
      <c r="G45" s="3">
        <v>0</v>
      </c>
      <c r="H45" s="4">
        <f t="shared" si="0"/>
        <v>0</v>
      </c>
      <c r="I45" s="9"/>
      <c r="K45" s="27">
        <f>F27+F33</f>
        <v>35216</v>
      </c>
      <c r="L45" s="27">
        <f>G27+G33</f>
        <v>0</v>
      </c>
    </row>
    <row r="46" spans="1:48" x14ac:dyDescent="0.3">
      <c r="A46" s="1" t="s">
        <v>0</v>
      </c>
      <c r="B46" s="26" t="s">
        <v>78</v>
      </c>
      <c r="C46" s="2" t="s">
        <v>42</v>
      </c>
      <c r="D46" s="2" t="s">
        <v>35</v>
      </c>
      <c r="E46" s="75" t="s">
        <v>25</v>
      </c>
      <c r="F46" s="3">
        <v>3270288.18</v>
      </c>
      <c r="G46" s="3">
        <v>2522102.0499999998</v>
      </c>
      <c r="H46" s="4">
        <f t="shared" si="0"/>
        <v>77.121706442396757</v>
      </c>
      <c r="I46" s="9"/>
      <c r="K46" s="27">
        <f>F28+F34</f>
        <v>6627420</v>
      </c>
      <c r="L46" s="27">
        <f>G28+G34</f>
        <v>4819054.88</v>
      </c>
    </row>
    <row r="47" spans="1:48" s="20" customFormat="1" x14ac:dyDescent="0.3">
      <c r="A47" s="15" t="s">
        <v>0</v>
      </c>
      <c r="B47" s="24" t="s">
        <v>78</v>
      </c>
      <c r="C47" s="16" t="s">
        <v>42</v>
      </c>
      <c r="D47" s="16" t="s">
        <v>36</v>
      </c>
      <c r="E47" s="75"/>
      <c r="F47" s="17">
        <v>57459</v>
      </c>
      <c r="G47" s="17">
        <v>0</v>
      </c>
      <c r="H47" s="18">
        <f t="shared" si="0"/>
        <v>0</v>
      </c>
      <c r="I47" s="19"/>
      <c r="K47" s="56">
        <f>F35+F29</f>
        <v>3189771.37</v>
      </c>
      <c r="L47" s="56">
        <f>G35+G29</f>
        <v>2630439.65</v>
      </c>
    </row>
    <row r="48" spans="1:48" s="20" customFormat="1" x14ac:dyDescent="0.3">
      <c r="A48" s="15" t="s">
        <v>0</v>
      </c>
      <c r="B48" s="24" t="s">
        <v>78</v>
      </c>
      <c r="C48" s="16" t="s">
        <v>42</v>
      </c>
      <c r="D48" s="16" t="s">
        <v>37</v>
      </c>
      <c r="E48" s="75"/>
      <c r="F48" s="17">
        <v>987627.69</v>
      </c>
      <c r="G48" s="17">
        <v>746906.42</v>
      </c>
      <c r="H48" s="18">
        <f t="shared" si="0"/>
        <v>75.626314203482906</v>
      </c>
      <c r="I48" s="19"/>
      <c r="K48" s="56">
        <f>F30+F37</f>
        <v>10625138.09</v>
      </c>
      <c r="L48" s="56">
        <f>G30+G37</f>
        <v>7082769.8499999996</v>
      </c>
    </row>
    <row r="49" spans="1:12" s="20" customFormat="1" x14ac:dyDescent="0.3">
      <c r="A49" s="15" t="s">
        <v>0</v>
      </c>
      <c r="B49" s="24" t="s">
        <v>78</v>
      </c>
      <c r="C49" s="16" t="s">
        <v>42</v>
      </c>
      <c r="D49" s="16" t="s">
        <v>9</v>
      </c>
      <c r="E49" s="75"/>
      <c r="F49" s="17">
        <v>1473220</v>
      </c>
      <c r="G49" s="17">
        <v>652901.93999999994</v>
      </c>
      <c r="H49" s="18">
        <f t="shared" si="0"/>
        <v>44.318020390708782</v>
      </c>
      <c r="I49" s="19"/>
      <c r="K49" s="56">
        <f>F38</f>
        <v>1424282</v>
      </c>
      <c r="L49" s="56">
        <f>G38</f>
        <v>920546.44</v>
      </c>
    </row>
    <row r="50" spans="1:12" s="20" customFormat="1" x14ac:dyDescent="0.3">
      <c r="A50" s="15" t="s">
        <v>0</v>
      </c>
      <c r="B50" s="24" t="s">
        <v>78</v>
      </c>
      <c r="C50" s="16" t="s">
        <v>42</v>
      </c>
      <c r="D50" s="16" t="s">
        <v>10</v>
      </c>
      <c r="E50" s="75"/>
      <c r="F50" s="17">
        <v>1246600</v>
      </c>
      <c r="G50" s="17">
        <v>557168</v>
      </c>
      <c r="H50" s="18">
        <f t="shared" si="0"/>
        <v>44.695010428365151</v>
      </c>
      <c r="I50" s="19"/>
      <c r="K50" s="56">
        <f>F39+F31</f>
        <v>33164</v>
      </c>
      <c r="L50" s="56">
        <f>G39+G31</f>
        <v>23482</v>
      </c>
    </row>
    <row r="51" spans="1:12" s="20" customFormat="1" x14ac:dyDescent="0.3">
      <c r="A51" s="15" t="s">
        <v>0</v>
      </c>
      <c r="B51" s="24" t="s">
        <v>78</v>
      </c>
      <c r="C51" s="16" t="s">
        <v>42</v>
      </c>
      <c r="D51" s="24" t="s">
        <v>77</v>
      </c>
      <c r="E51" s="40" t="s">
        <v>82</v>
      </c>
      <c r="F51" s="17">
        <v>724543</v>
      </c>
      <c r="G51" s="17">
        <v>215538.07</v>
      </c>
      <c r="H51" s="18">
        <f t="shared" si="0"/>
        <v>29.748140552044532</v>
      </c>
      <c r="I51" s="19"/>
      <c r="K51" s="56">
        <f>F36</f>
        <v>2689327.74</v>
      </c>
      <c r="L51" s="56">
        <f>G36</f>
        <v>2408526.2000000002</v>
      </c>
    </row>
    <row r="52" spans="1:12" s="65" customFormat="1" ht="20.399999999999999" hidden="1" x14ac:dyDescent="0.3">
      <c r="A52" s="59" t="s">
        <v>0</v>
      </c>
      <c r="B52" s="67" t="s">
        <v>78</v>
      </c>
      <c r="C52" s="60" t="s">
        <v>95</v>
      </c>
      <c r="D52" s="60" t="s">
        <v>10</v>
      </c>
      <c r="E52" s="61" t="s">
        <v>96</v>
      </c>
      <c r="F52" s="62">
        <v>0</v>
      </c>
      <c r="G52" s="62"/>
      <c r="H52" s="63" t="e">
        <f t="shared" si="0"/>
        <v>#DIV/0!</v>
      </c>
      <c r="I52" s="64"/>
      <c r="K52" s="66"/>
      <c r="L52" s="66"/>
    </row>
    <row r="53" spans="1:12" s="65" customFormat="1" ht="20.399999999999999" x14ac:dyDescent="0.3">
      <c r="A53" s="15" t="s">
        <v>0</v>
      </c>
      <c r="B53" s="16" t="s">
        <v>43</v>
      </c>
      <c r="C53" s="16" t="s">
        <v>92</v>
      </c>
      <c r="D53" s="16" t="s">
        <v>9</v>
      </c>
      <c r="E53" s="72" t="s">
        <v>112</v>
      </c>
      <c r="F53" s="17">
        <v>1484000</v>
      </c>
      <c r="G53" s="17">
        <v>0</v>
      </c>
      <c r="H53" s="18">
        <f t="shared" ref="H53" si="7">G53/F53*100</f>
        <v>0</v>
      </c>
      <c r="I53" s="64"/>
      <c r="K53" s="66"/>
      <c r="L53" s="66"/>
    </row>
    <row r="54" spans="1:12" s="65" customFormat="1" ht="30.6" x14ac:dyDescent="0.3">
      <c r="A54" s="15" t="s">
        <v>0</v>
      </c>
      <c r="B54" s="16" t="s">
        <v>78</v>
      </c>
      <c r="C54" s="16" t="s">
        <v>119</v>
      </c>
      <c r="D54" s="16" t="s">
        <v>100</v>
      </c>
      <c r="E54" s="74" t="s">
        <v>120</v>
      </c>
      <c r="F54" s="17">
        <v>1682739</v>
      </c>
      <c r="G54" s="17">
        <v>1622899</v>
      </c>
      <c r="H54" s="18"/>
      <c r="I54" s="64"/>
      <c r="K54" s="66"/>
      <c r="L54" s="66"/>
    </row>
    <row r="55" spans="1:12" s="65" customFormat="1" ht="122.4" x14ac:dyDescent="0.3">
      <c r="A55" s="15" t="s">
        <v>0</v>
      </c>
      <c r="B55" s="16" t="s">
        <v>78</v>
      </c>
      <c r="C55" s="16" t="s">
        <v>99</v>
      </c>
      <c r="D55" s="16" t="s">
        <v>100</v>
      </c>
      <c r="E55" s="70" t="s">
        <v>105</v>
      </c>
      <c r="F55" s="17">
        <v>1682739</v>
      </c>
      <c r="G55" s="17">
        <v>0</v>
      </c>
      <c r="H55" s="18">
        <f t="shared" si="0"/>
        <v>0</v>
      </c>
      <c r="I55" s="64"/>
      <c r="K55" s="66"/>
      <c r="L55" s="66"/>
    </row>
    <row r="56" spans="1:12" ht="59.25" customHeight="1" x14ac:dyDescent="0.3">
      <c r="A56" s="1" t="s">
        <v>0</v>
      </c>
      <c r="B56" s="2" t="s">
        <v>43</v>
      </c>
      <c r="C56" s="2" t="s">
        <v>44</v>
      </c>
      <c r="D56" s="2" t="s">
        <v>10</v>
      </c>
      <c r="E56" s="39" t="s">
        <v>45</v>
      </c>
      <c r="F56" s="3">
        <v>20000</v>
      </c>
      <c r="G56" s="3">
        <v>20000</v>
      </c>
      <c r="H56" s="4">
        <f t="shared" si="0"/>
        <v>100</v>
      </c>
      <c r="I56" s="9"/>
    </row>
    <row r="57" spans="1:12" s="65" customFormat="1" ht="64.2" hidden="1" customHeight="1" x14ac:dyDescent="0.3">
      <c r="A57" s="59" t="s">
        <v>0</v>
      </c>
      <c r="B57" s="60" t="s">
        <v>43</v>
      </c>
      <c r="C57" s="60" t="s">
        <v>92</v>
      </c>
      <c r="D57" s="60" t="s">
        <v>9</v>
      </c>
      <c r="E57" s="68" t="s">
        <v>94</v>
      </c>
      <c r="F57" s="62">
        <v>0</v>
      </c>
      <c r="G57" s="62"/>
      <c r="H57" s="63" t="e">
        <f t="shared" si="0"/>
        <v>#DIV/0!</v>
      </c>
      <c r="I57" s="64"/>
    </row>
    <row r="58" spans="1:12" s="20" customFormat="1" ht="94.5" customHeight="1" x14ac:dyDescent="0.3">
      <c r="A58" s="15" t="s">
        <v>0</v>
      </c>
      <c r="B58" s="16" t="s">
        <v>43</v>
      </c>
      <c r="C58" s="16" t="s">
        <v>46</v>
      </c>
      <c r="D58" s="16" t="s">
        <v>10</v>
      </c>
      <c r="E58" s="38" t="s">
        <v>47</v>
      </c>
      <c r="F58" s="17">
        <v>20000</v>
      </c>
      <c r="G58" s="17">
        <v>10000</v>
      </c>
      <c r="H58" s="18">
        <f>G58/F58*100</f>
        <v>50</v>
      </c>
      <c r="I58" s="19"/>
    </row>
    <row r="59" spans="1:12" s="65" customFormat="1" ht="37.5" hidden="1" customHeight="1" x14ac:dyDescent="0.3">
      <c r="A59" s="59" t="s">
        <v>0</v>
      </c>
      <c r="B59" s="60" t="s">
        <v>90</v>
      </c>
      <c r="C59" s="60" t="s">
        <v>87</v>
      </c>
      <c r="D59" s="60" t="s">
        <v>93</v>
      </c>
      <c r="E59" s="68" t="s">
        <v>91</v>
      </c>
      <c r="F59" s="62">
        <v>0</v>
      </c>
      <c r="G59" s="62"/>
      <c r="H59" s="63" t="e">
        <f>G59/F59*100</f>
        <v>#DIV/0!</v>
      </c>
      <c r="I59" s="64"/>
    </row>
    <row r="60" spans="1:12" s="65" customFormat="1" ht="37.5" customHeight="1" x14ac:dyDescent="0.3">
      <c r="A60" s="15" t="s">
        <v>0</v>
      </c>
      <c r="B60" s="16" t="s">
        <v>90</v>
      </c>
      <c r="C60" s="16" t="s">
        <v>98</v>
      </c>
      <c r="D60" s="16" t="s">
        <v>40</v>
      </c>
      <c r="E60" s="69" t="s">
        <v>104</v>
      </c>
      <c r="F60" s="17">
        <v>5000</v>
      </c>
      <c r="G60" s="17">
        <v>5000</v>
      </c>
      <c r="H60" s="18">
        <f>G60/F60*100</f>
        <v>100</v>
      </c>
      <c r="I60" s="64"/>
    </row>
    <row r="61" spans="1:12" s="20" customFormat="1" ht="48.75" customHeight="1" x14ac:dyDescent="0.3">
      <c r="A61" s="15" t="s">
        <v>0</v>
      </c>
      <c r="B61" s="16" t="s">
        <v>48</v>
      </c>
      <c r="C61" s="16" t="s">
        <v>42</v>
      </c>
      <c r="D61" s="16" t="s">
        <v>10</v>
      </c>
      <c r="E61" s="55" t="s">
        <v>89</v>
      </c>
      <c r="F61" s="17">
        <v>153648</v>
      </c>
      <c r="G61" s="17">
        <v>36000</v>
      </c>
      <c r="H61" s="18">
        <f>G61/F61*100</f>
        <v>23.430178069353328</v>
      </c>
      <c r="I61" s="19"/>
    </row>
    <row r="62" spans="1:12" ht="71.25" customHeight="1" x14ac:dyDescent="0.3">
      <c r="A62" s="1" t="s">
        <v>0</v>
      </c>
      <c r="B62" s="2" t="s">
        <v>48</v>
      </c>
      <c r="C62" s="2" t="s">
        <v>49</v>
      </c>
      <c r="D62" s="2" t="s">
        <v>10</v>
      </c>
      <c r="E62" s="39" t="s">
        <v>50</v>
      </c>
      <c r="F62" s="3">
        <v>12500</v>
      </c>
      <c r="G62" s="3">
        <v>0</v>
      </c>
      <c r="H62" s="4">
        <f t="shared" si="0"/>
        <v>0</v>
      </c>
      <c r="I62" s="19"/>
    </row>
    <row r="63" spans="1:12" s="65" customFormat="1" ht="33" hidden="1" customHeight="1" x14ac:dyDescent="0.3">
      <c r="A63" s="59" t="s">
        <v>0</v>
      </c>
      <c r="B63" s="60" t="s">
        <v>48</v>
      </c>
      <c r="C63" s="67" t="s">
        <v>24</v>
      </c>
      <c r="D63" s="67" t="s">
        <v>10</v>
      </c>
      <c r="E63" s="68" t="s">
        <v>84</v>
      </c>
      <c r="F63" s="62"/>
      <c r="G63" s="62"/>
      <c r="H63" s="63" t="e">
        <f t="shared" si="0"/>
        <v>#DIV/0!</v>
      </c>
      <c r="I63" s="64"/>
    </row>
    <row r="64" spans="1:12" ht="53.25" customHeight="1" x14ac:dyDescent="0.3">
      <c r="A64" s="1" t="s">
        <v>0</v>
      </c>
      <c r="B64" s="2" t="s">
        <v>48</v>
      </c>
      <c r="C64" s="2" t="s">
        <v>17</v>
      </c>
      <c r="D64" s="2" t="s">
        <v>10</v>
      </c>
      <c r="E64" s="39" t="s">
        <v>86</v>
      </c>
      <c r="F64" s="3">
        <v>171268</v>
      </c>
      <c r="G64" s="3">
        <v>80000</v>
      </c>
      <c r="H64" s="4">
        <f t="shared" si="0"/>
        <v>46.710418758904169</v>
      </c>
      <c r="I64" s="9"/>
    </row>
    <row r="65" spans="1:9" ht="39" customHeight="1" x14ac:dyDescent="0.3">
      <c r="A65" s="1" t="s">
        <v>0</v>
      </c>
      <c r="B65" s="26" t="s">
        <v>48</v>
      </c>
      <c r="C65" s="26" t="s">
        <v>34</v>
      </c>
      <c r="D65" s="2" t="s">
        <v>10</v>
      </c>
      <c r="E65" s="39" t="s">
        <v>83</v>
      </c>
      <c r="F65" s="3">
        <v>51229.8</v>
      </c>
      <c r="G65" s="3">
        <v>45729.8</v>
      </c>
      <c r="H65" s="4">
        <f t="shared" si="0"/>
        <v>89.264061151907683</v>
      </c>
      <c r="I65" s="9"/>
    </row>
    <row r="66" spans="1:9" ht="39" customHeight="1" thickBot="1" x14ac:dyDescent="0.35">
      <c r="A66" s="10" t="s">
        <v>0</v>
      </c>
      <c r="B66" s="41" t="s">
        <v>51</v>
      </c>
      <c r="C66" s="41" t="s">
        <v>52</v>
      </c>
      <c r="D66" s="41" t="s">
        <v>10</v>
      </c>
      <c r="E66" s="42" t="s">
        <v>53</v>
      </c>
      <c r="F66" s="6">
        <v>811063</v>
      </c>
      <c r="G66" s="6">
        <v>561633.75</v>
      </c>
      <c r="H66" s="12">
        <f t="shared" ref="H66" si="8">G66/F66*100</f>
        <v>69.246624491562301</v>
      </c>
      <c r="I66" s="9"/>
    </row>
    <row r="67" spans="1:9" ht="66" customHeight="1" thickBot="1" x14ac:dyDescent="0.35">
      <c r="A67" s="10" t="s">
        <v>0</v>
      </c>
      <c r="B67" s="11" t="s">
        <v>114</v>
      </c>
      <c r="C67" s="11" t="s">
        <v>115</v>
      </c>
      <c r="D67" s="11" t="s">
        <v>116</v>
      </c>
      <c r="E67" s="42" t="s">
        <v>117</v>
      </c>
      <c r="F67" s="6">
        <v>300000</v>
      </c>
      <c r="G67" s="6">
        <v>200000</v>
      </c>
      <c r="H67" s="12">
        <f t="shared" si="0"/>
        <v>66.666666666666657</v>
      </c>
      <c r="I67" s="9"/>
    </row>
    <row r="68" spans="1:9" ht="16.8" hidden="1" customHeight="1" x14ac:dyDescent="0.3">
      <c r="A68" s="5"/>
      <c r="B68" s="5"/>
      <c r="C68" s="5"/>
      <c r="D68" s="5"/>
      <c r="E68" s="5"/>
      <c r="F68" s="31">
        <f>SUM(F6:F67)</f>
        <v>108911799.87</v>
      </c>
      <c r="G68" s="31">
        <f>SUM(G6:G67)</f>
        <v>75465811.36999999</v>
      </c>
      <c r="H68" s="32"/>
    </row>
    <row r="69" spans="1:9" x14ac:dyDescent="0.3">
      <c r="A69" s="82" t="s">
        <v>72</v>
      </c>
      <c r="B69" s="82"/>
      <c r="C69" s="82"/>
      <c r="D69" s="82"/>
      <c r="E69" s="82"/>
      <c r="F69" s="82"/>
      <c r="G69" s="82"/>
      <c r="H69" s="82"/>
    </row>
    <row r="70" spans="1:9" ht="15" thickBot="1" x14ac:dyDescent="0.35">
      <c r="A70" s="5"/>
      <c r="B70" s="5"/>
      <c r="C70" s="5"/>
      <c r="D70" s="5"/>
      <c r="E70" s="5"/>
      <c r="F70" s="5"/>
      <c r="G70" s="5"/>
    </row>
    <row r="71" spans="1:9" ht="24.75" customHeight="1" x14ac:dyDescent="0.3">
      <c r="A71" s="81" t="s">
        <v>60</v>
      </c>
      <c r="B71" s="77"/>
      <c r="C71" s="77"/>
      <c r="D71" s="77"/>
      <c r="E71" s="77" t="s">
        <v>61</v>
      </c>
      <c r="F71" s="77" t="s">
        <v>62</v>
      </c>
      <c r="G71" s="77" t="s">
        <v>63</v>
      </c>
      <c r="H71" s="79" t="s">
        <v>64</v>
      </c>
    </row>
    <row r="72" spans="1:9" ht="24.75" customHeight="1" x14ac:dyDescent="0.3">
      <c r="A72" s="33" t="s">
        <v>65</v>
      </c>
      <c r="B72" s="34" t="s">
        <v>66</v>
      </c>
      <c r="C72" s="34" t="s">
        <v>67</v>
      </c>
      <c r="D72" s="34" t="s">
        <v>68</v>
      </c>
      <c r="E72" s="85"/>
      <c r="F72" s="85"/>
      <c r="G72" s="85"/>
      <c r="H72" s="80"/>
    </row>
    <row r="73" spans="1:9" x14ac:dyDescent="0.3">
      <c r="A73" s="35">
        <v>1</v>
      </c>
      <c r="B73" s="36">
        <v>2</v>
      </c>
      <c r="C73" s="36">
        <v>3</v>
      </c>
      <c r="D73" s="36" t="s">
        <v>69</v>
      </c>
      <c r="E73" s="36" t="s">
        <v>70</v>
      </c>
      <c r="F73" s="36">
        <v>6</v>
      </c>
      <c r="G73" s="36">
        <v>7</v>
      </c>
      <c r="H73" s="37" t="s">
        <v>71</v>
      </c>
    </row>
    <row r="74" spans="1:9" ht="59.25" customHeight="1" x14ac:dyDescent="0.3">
      <c r="A74" s="1" t="s">
        <v>0</v>
      </c>
      <c r="B74" s="2" t="s">
        <v>23</v>
      </c>
      <c r="C74" s="2" t="s">
        <v>26</v>
      </c>
      <c r="D74" s="2" t="s">
        <v>28</v>
      </c>
      <c r="E74" s="39" t="s">
        <v>27</v>
      </c>
      <c r="F74" s="3">
        <v>744510</v>
      </c>
      <c r="G74" s="3">
        <v>600333</v>
      </c>
      <c r="H74" s="4">
        <f>G74/F74*100</f>
        <v>80.634645605834706</v>
      </c>
      <c r="I74" s="9"/>
    </row>
    <row r="75" spans="1:9" ht="36.75" customHeight="1" x14ac:dyDescent="0.3">
      <c r="A75" s="1" t="s">
        <v>0</v>
      </c>
      <c r="B75" s="2" t="s">
        <v>23</v>
      </c>
      <c r="C75" s="2" t="s">
        <v>29</v>
      </c>
      <c r="D75" s="2" t="s">
        <v>28</v>
      </c>
      <c r="E75" s="39" t="s">
        <v>30</v>
      </c>
      <c r="F75" s="3">
        <v>5138631</v>
      </c>
      <c r="G75" s="3">
        <v>3875175.1</v>
      </c>
      <c r="H75" s="4">
        <f t="shared" ref="H75:H76" si="9">G75/F75*100</f>
        <v>75.412597246231542</v>
      </c>
      <c r="I75" s="9"/>
    </row>
    <row r="76" spans="1:9" ht="36" customHeight="1" thickBot="1" x14ac:dyDescent="0.35">
      <c r="A76" s="10" t="s">
        <v>0</v>
      </c>
      <c r="B76" s="11" t="s">
        <v>23</v>
      </c>
      <c r="C76" s="11" t="s">
        <v>29</v>
      </c>
      <c r="D76" s="11" t="s">
        <v>31</v>
      </c>
      <c r="E76" s="42" t="s">
        <v>30</v>
      </c>
      <c r="F76" s="6">
        <v>198537</v>
      </c>
      <c r="G76" s="6">
        <v>152062.93</v>
      </c>
      <c r="H76" s="12">
        <f t="shared" si="9"/>
        <v>76.591733530777645</v>
      </c>
      <c r="I76" s="9"/>
    </row>
    <row r="77" spans="1:9" x14ac:dyDescent="0.3">
      <c r="A77" s="9"/>
      <c r="B77" s="9"/>
      <c r="C77" s="9"/>
      <c r="D77" s="9"/>
      <c r="E77" s="48"/>
      <c r="F77" s="49"/>
      <c r="G77" s="47"/>
      <c r="H77" s="32"/>
    </row>
    <row r="78" spans="1:9" x14ac:dyDescent="0.3">
      <c r="A78" s="82" t="s">
        <v>74</v>
      </c>
      <c r="B78" s="82"/>
      <c r="C78" s="82"/>
      <c r="D78" s="82"/>
      <c r="E78" s="82"/>
      <c r="F78" s="82"/>
      <c r="G78" s="82"/>
      <c r="H78" s="82"/>
    </row>
    <row r="79" spans="1:9" ht="15" thickBot="1" x14ac:dyDescent="0.35">
      <c r="A79" s="5"/>
      <c r="B79" s="5"/>
      <c r="C79" s="5"/>
      <c r="D79" s="5"/>
      <c r="E79" s="5"/>
      <c r="F79" s="5"/>
      <c r="G79" s="5"/>
    </row>
    <row r="80" spans="1:9" ht="24.75" customHeight="1" x14ac:dyDescent="0.3">
      <c r="A80" s="81" t="s">
        <v>60</v>
      </c>
      <c r="B80" s="77"/>
      <c r="C80" s="77"/>
      <c r="D80" s="77"/>
      <c r="E80" s="77" t="s">
        <v>61</v>
      </c>
      <c r="F80" s="77" t="s">
        <v>62</v>
      </c>
      <c r="G80" s="77" t="s">
        <v>63</v>
      </c>
      <c r="H80" s="79" t="s">
        <v>64</v>
      </c>
    </row>
    <row r="81" spans="1:9" ht="20.25" customHeight="1" x14ac:dyDescent="0.3">
      <c r="A81" s="33" t="s">
        <v>65</v>
      </c>
      <c r="B81" s="34" t="s">
        <v>66</v>
      </c>
      <c r="C81" s="34" t="s">
        <v>67</v>
      </c>
      <c r="D81" s="34" t="s">
        <v>68</v>
      </c>
      <c r="E81" s="85"/>
      <c r="F81" s="85"/>
      <c r="G81" s="85"/>
      <c r="H81" s="80"/>
    </row>
    <row r="82" spans="1:9" x14ac:dyDescent="0.3">
      <c r="A82" s="35">
        <v>1</v>
      </c>
      <c r="B82" s="36">
        <v>2</v>
      </c>
      <c r="C82" s="36">
        <v>3</v>
      </c>
      <c r="D82" s="36" t="s">
        <v>69</v>
      </c>
      <c r="E82" s="36" t="s">
        <v>70</v>
      </c>
      <c r="F82" s="36">
        <v>6</v>
      </c>
      <c r="G82" s="36">
        <v>7</v>
      </c>
      <c r="H82" s="37" t="s">
        <v>71</v>
      </c>
    </row>
    <row r="83" spans="1:9" ht="48" customHeight="1" thickBot="1" x14ac:dyDescent="0.35">
      <c r="A83" s="10" t="s">
        <v>0</v>
      </c>
      <c r="B83" s="11" t="s">
        <v>54</v>
      </c>
      <c r="C83" s="11" t="s">
        <v>106</v>
      </c>
      <c r="D83" s="11" t="s">
        <v>57</v>
      </c>
      <c r="E83" s="42" t="s">
        <v>56</v>
      </c>
      <c r="F83" s="6">
        <v>11242425</v>
      </c>
      <c r="G83" s="6">
        <v>8431818.75</v>
      </c>
      <c r="H83" s="12">
        <f>G83/F83*100</f>
        <v>75</v>
      </c>
      <c r="I83" s="9"/>
    </row>
    <row r="85" spans="1:9" x14ac:dyDescent="0.3">
      <c r="A85" s="82" t="s">
        <v>73</v>
      </c>
      <c r="B85" s="82"/>
      <c r="C85" s="82"/>
      <c r="D85" s="82"/>
      <c r="E85" s="82"/>
      <c r="F85" s="82"/>
      <c r="G85" s="82"/>
      <c r="H85" s="82"/>
    </row>
    <row r="86" spans="1:9" ht="15" thickBot="1" x14ac:dyDescent="0.35">
      <c r="A86" s="5"/>
      <c r="B86" s="5"/>
      <c r="C86" s="5"/>
      <c r="D86" s="5"/>
      <c r="E86" s="5"/>
      <c r="F86" s="5"/>
      <c r="G86" s="5"/>
    </row>
    <row r="87" spans="1:9" ht="24.75" customHeight="1" x14ac:dyDescent="0.3">
      <c r="A87" s="81" t="s">
        <v>60</v>
      </c>
      <c r="B87" s="77"/>
      <c r="C87" s="77"/>
      <c r="D87" s="77"/>
      <c r="E87" s="77" t="s">
        <v>61</v>
      </c>
      <c r="F87" s="77" t="s">
        <v>62</v>
      </c>
      <c r="G87" s="77" t="s">
        <v>63</v>
      </c>
      <c r="H87" s="79" t="s">
        <v>64</v>
      </c>
    </row>
    <row r="88" spans="1:9" ht="24.75" customHeight="1" x14ac:dyDescent="0.3">
      <c r="A88" s="33" t="s">
        <v>65</v>
      </c>
      <c r="B88" s="34" t="s">
        <v>66</v>
      </c>
      <c r="C88" s="34" t="s">
        <v>67</v>
      </c>
      <c r="D88" s="34" t="s">
        <v>68</v>
      </c>
      <c r="E88" s="85"/>
      <c r="F88" s="85"/>
      <c r="G88" s="85"/>
      <c r="H88" s="80"/>
    </row>
    <row r="89" spans="1:9" x14ac:dyDescent="0.3">
      <c r="A89" s="35">
        <v>1</v>
      </c>
      <c r="B89" s="36">
        <v>2</v>
      </c>
      <c r="C89" s="36">
        <v>3</v>
      </c>
      <c r="D89" s="36" t="s">
        <v>69</v>
      </c>
      <c r="E89" s="36" t="s">
        <v>70</v>
      </c>
      <c r="F89" s="36">
        <v>6</v>
      </c>
      <c r="G89" s="36">
        <v>7</v>
      </c>
      <c r="H89" s="37" t="s">
        <v>71</v>
      </c>
    </row>
    <row r="90" spans="1:9" ht="48" customHeight="1" x14ac:dyDescent="0.3">
      <c r="A90" s="1" t="s">
        <v>0</v>
      </c>
      <c r="B90" s="2" t="s">
        <v>58</v>
      </c>
      <c r="C90" s="2" t="s">
        <v>55</v>
      </c>
      <c r="D90" s="2" t="s">
        <v>57</v>
      </c>
      <c r="E90" s="39" t="s">
        <v>56</v>
      </c>
      <c r="F90" s="3">
        <v>10163133</v>
      </c>
      <c r="G90" s="3">
        <v>7624133</v>
      </c>
      <c r="H90" s="4">
        <f>G90/F90*100</f>
        <v>75.017546262555058</v>
      </c>
      <c r="I90" s="9"/>
    </row>
    <row r="91" spans="1:9" ht="57" customHeight="1" x14ac:dyDescent="0.3">
      <c r="A91" s="1" t="s">
        <v>0</v>
      </c>
      <c r="B91" s="2" t="s">
        <v>58</v>
      </c>
      <c r="C91" s="2" t="s">
        <v>102</v>
      </c>
      <c r="D91" s="2" t="s">
        <v>57</v>
      </c>
      <c r="E91" s="71" t="s">
        <v>103</v>
      </c>
      <c r="F91" s="3">
        <v>291320</v>
      </c>
      <c r="G91" s="3">
        <v>291320</v>
      </c>
      <c r="H91" s="4">
        <f>G91/F91*100</f>
        <v>100</v>
      </c>
      <c r="I91" s="9"/>
    </row>
    <row r="92" spans="1:9" x14ac:dyDescent="0.3">
      <c r="A92" s="50"/>
      <c r="B92" s="51"/>
      <c r="C92" s="51"/>
      <c r="D92" s="51"/>
      <c r="E92" s="51"/>
      <c r="F92" s="51"/>
      <c r="G92" s="51"/>
      <c r="H92" s="52"/>
    </row>
    <row r="93" spans="1:9" ht="12" customHeight="1" thickBot="1" x14ac:dyDescent="0.35">
      <c r="A93" s="88" t="s">
        <v>59</v>
      </c>
      <c r="B93" s="89"/>
      <c r="C93" s="89"/>
      <c r="D93" s="89"/>
      <c r="E93" s="89"/>
      <c r="F93" s="53">
        <f>F68+F74+F75+F76+F83+F90+F91</f>
        <v>136690355.87</v>
      </c>
      <c r="G93" s="53">
        <f>G68+G74+G75+G76+G83+G90+G91</f>
        <v>96440654.149999991</v>
      </c>
      <c r="H93" s="12">
        <f>G93/F93*100</f>
        <v>70.554102764733685</v>
      </c>
      <c r="I93" s="9"/>
    </row>
  </sheetData>
  <mergeCells count="33">
    <mergeCell ref="A93:E93"/>
    <mergeCell ref="A78:H78"/>
    <mergeCell ref="A80:D80"/>
    <mergeCell ref="E80:E81"/>
    <mergeCell ref="F80:F81"/>
    <mergeCell ref="G80:G81"/>
    <mergeCell ref="H80:H81"/>
    <mergeCell ref="A85:H85"/>
    <mergeCell ref="A87:D87"/>
    <mergeCell ref="E87:E88"/>
    <mergeCell ref="F87:F88"/>
    <mergeCell ref="G87:G88"/>
    <mergeCell ref="H87:H88"/>
    <mergeCell ref="A1:H1"/>
    <mergeCell ref="E6:E7"/>
    <mergeCell ref="G3:G4"/>
    <mergeCell ref="A3:D3"/>
    <mergeCell ref="F3:F4"/>
    <mergeCell ref="E18:E21"/>
    <mergeCell ref="E16:E17"/>
    <mergeCell ref="E3:E4"/>
    <mergeCell ref="H71:H72"/>
    <mergeCell ref="A71:D71"/>
    <mergeCell ref="E24:E25"/>
    <mergeCell ref="A69:H69"/>
    <mergeCell ref="E26:E31"/>
    <mergeCell ref="E46:E50"/>
    <mergeCell ref="E40:E41"/>
    <mergeCell ref="E71:E72"/>
    <mergeCell ref="F71:F72"/>
    <mergeCell ref="G71:G72"/>
    <mergeCell ref="E32:E39"/>
    <mergeCell ref="H3:H4"/>
  </mergeCells>
  <printOptions horizontalCentered="1" verticalCentered="1"/>
  <pageMargins left="0.31496062992125984" right="0.31496062992125984" top="0.74803149606299213" bottom="0.74803149606299213" header="0.19685039370078741" footer="0"/>
  <pageSetup paperSize="9" scale="98" fitToWidth="0" fitToHeight="0" orientation="landscape" r:id="rId1"/>
  <rowBreaks count="1" manualBreakCount="1">
    <brk id="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2021-11-19T11:59:31Z</cp:lastPrinted>
  <dcterms:created xsi:type="dcterms:W3CDTF">2020-02-10T11:49:45Z</dcterms:created>
  <dcterms:modified xsi:type="dcterms:W3CDTF">2022-10-12T12:52:43Z</dcterms:modified>
</cp:coreProperties>
</file>